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/>
  </bookViews>
  <sheets>
    <sheet name="IPN" sheetId="3" r:id="rId1"/>
    <sheet name="Competitions" sheetId="4" r:id="rId2"/>
    <sheet name="ENP,F,Golosov" sheetId="5" r:id="rId3"/>
  </sheets>
  <calcPr calcId="145621"/>
</workbook>
</file>

<file path=xl/calcChain.xml><?xml version="1.0" encoding="utf-8"?>
<calcChain xmlns="http://schemas.openxmlformats.org/spreadsheetml/2006/main">
  <c r="G9" i="5" l="1"/>
  <c r="G10" i="5"/>
  <c r="F7" i="5"/>
  <c r="G7" i="5" s="1"/>
  <c r="F8" i="5"/>
  <c r="G8" i="5" s="1"/>
  <c r="F9" i="5"/>
  <c r="F10" i="5"/>
  <c r="F11" i="5"/>
  <c r="G11" i="5" s="1"/>
  <c r="F6" i="5"/>
  <c r="G6" i="5" s="1"/>
  <c r="E41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4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C20" i="3"/>
  <c r="K7" i="5" l="1"/>
  <c r="L7" i="5" s="1"/>
  <c r="K11" i="5"/>
  <c r="K8" i="5"/>
  <c r="L8" i="5" s="1"/>
  <c r="K6" i="5"/>
  <c r="L6" i="5" s="1"/>
  <c r="K9" i="5"/>
  <c r="L9" i="5" s="1"/>
  <c r="K10" i="5"/>
  <c r="F12" i="5"/>
  <c r="L10" i="5"/>
  <c r="H9" i="5"/>
  <c r="H6" i="5"/>
  <c r="H7" i="5"/>
  <c r="H8" i="5"/>
  <c r="L11" i="5"/>
  <c r="H11" i="5"/>
  <c r="H10" i="5"/>
  <c r="H12" i="5" l="1"/>
  <c r="J7" i="5" s="1"/>
  <c r="G12" i="5"/>
  <c r="L12" i="5"/>
  <c r="J9" i="5" l="1"/>
</calcChain>
</file>

<file path=xl/sharedStrings.xml><?xml version="1.0" encoding="utf-8"?>
<sst xmlns="http://schemas.openxmlformats.org/spreadsheetml/2006/main" count="118" uniqueCount="65">
  <si>
    <t>Місцеві вибори 2015 року</t>
  </si>
  <si>
    <t>Районна рада</t>
  </si>
  <si>
    <t>Березнівська районна рада</t>
  </si>
  <si>
    <t>Володимирецька районна рада</t>
  </si>
  <si>
    <t>Гощанська районна рада</t>
  </si>
  <si>
    <t>Демидівська районна рада</t>
  </si>
  <si>
    <t>Дубенська районна рада</t>
  </si>
  <si>
    <t>Дубровицька районна рада</t>
  </si>
  <si>
    <t>Зарічненська районна рада</t>
  </si>
  <si>
    <t>Здолбунівська районна рада</t>
  </si>
  <si>
    <t>Корецька районна рада</t>
  </si>
  <si>
    <t>Костопільська районна рада</t>
  </si>
  <si>
    <t>Млинівська районна рада</t>
  </si>
  <si>
    <t>Острозька районна рада</t>
  </si>
  <si>
    <t>Радивилівська районна рада</t>
  </si>
  <si>
    <t>Рівненська районна рада</t>
  </si>
  <si>
    <t>Рокитнівська районна рада</t>
  </si>
  <si>
    <t>Сарненська районна рада</t>
  </si>
  <si>
    <t>Народна Партія</t>
  </si>
  <si>
    <t>політична партія Всеукраїнське об’єднання "Батьківщина"</t>
  </si>
  <si>
    <t>БПП</t>
  </si>
  <si>
    <t>УНП</t>
  </si>
  <si>
    <t>РП Ляшка</t>
  </si>
  <si>
    <t>Прогрес</t>
  </si>
  <si>
    <t>АПУ</t>
  </si>
  <si>
    <t>ВО"Свобода"</t>
  </si>
  <si>
    <t>ВО"Батьківщина"</t>
  </si>
  <si>
    <t>Європейська партія</t>
  </si>
  <si>
    <t>УКРОП</t>
  </si>
  <si>
    <t>Воля</t>
  </si>
  <si>
    <t>Опозиційний блок</t>
  </si>
  <si>
    <t>Рівненська область</t>
  </si>
  <si>
    <t>Перша партія</t>
  </si>
  <si>
    <t>Друга партія</t>
  </si>
  <si>
    <t>%</t>
  </si>
  <si>
    <t>Назва 1 партії</t>
  </si>
  <si>
    <t>Назва 2 партії</t>
  </si>
  <si>
    <t>Конкретних Справ</t>
  </si>
  <si>
    <t>ПАТРІОТ</t>
  </si>
  <si>
    <t>Громадянська позиція</t>
  </si>
  <si>
    <t>Політична партія "Об’єднання "САМОПОМІЧ"</t>
  </si>
  <si>
    <t>Самопоміч</t>
  </si>
  <si>
    <t>Відродження</t>
  </si>
  <si>
    <t>№</t>
  </si>
  <si>
    <t>НРУ</t>
  </si>
  <si>
    <t>Сила людей</t>
  </si>
  <si>
    <t>Народний контроль</t>
  </si>
  <si>
    <t>Наш край</t>
  </si>
  <si>
    <t>Конкретні Справи</t>
  </si>
  <si>
    <t>Всього</t>
  </si>
  <si>
    <t>IPN</t>
  </si>
  <si>
    <t>Вибори до ВРУ 2014 року</t>
  </si>
  <si>
    <t>Партії на виборах</t>
  </si>
  <si>
    <t>кількість</t>
  </si>
  <si>
    <t>Місця</t>
  </si>
  <si>
    <t>pi</t>
  </si>
  <si>
    <t>pi^2</t>
  </si>
  <si>
    <t>(pi^2)/pi</t>
  </si>
  <si>
    <t>Політична партія "НАРОДНИЙ ФРОНТ"</t>
  </si>
  <si>
    <t>ENP</t>
  </si>
  <si>
    <t>ПАРТІЯ "БЛОК ПЕТРА ПОРОШЕНКА"</t>
  </si>
  <si>
    <t>F</t>
  </si>
  <si>
    <t>Політична партія "Опозиційний блок"</t>
  </si>
  <si>
    <t>Радикальна Партія Олега Ляшка</t>
  </si>
  <si>
    <t>Golosov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</si>
</sst>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1" fillId="2" borderId="0" xfId="0" applyFont="1" applyFill="1"/>
    <xf numFmtId="2" fontId="0" fillId="0" borderId="8" xfId="0" applyNumberFormat="1" applyBorder="1"/>
    <xf numFmtId="0" fontId="0" fillId="0" borderId="1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3" xfId="0" applyFill="1" applyBorder="1"/>
    <xf numFmtId="2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8" xfId="0" applyFill="1" applyBorder="1"/>
    <xf numFmtId="0" fontId="0" fillId="0" borderId="23" xfId="0" applyBorder="1"/>
    <xf numFmtId="0" fontId="0" fillId="0" borderId="0" xfId="0" applyBorder="1"/>
    <xf numFmtId="2" fontId="0" fillId="0" borderId="20" xfId="0" applyNumberFormat="1" applyBorder="1"/>
    <xf numFmtId="2" fontId="0" fillId="0" borderId="24" xfId="0" applyNumberFormat="1" applyBorder="1"/>
    <xf numFmtId="2" fontId="0" fillId="0" borderId="25" xfId="0" applyNumberFormat="1" applyBorder="1"/>
    <xf numFmtId="2" fontId="0" fillId="0" borderId="22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Fill="1" applyBorder="1"/>
    <xf numFmtId="0" fontId="0" fillId="0" borderId="12" xfId="0" applyFill="1" applyBorder="1" applyAlignment="1">
      <alignment horizontal="center"/>
    </xf>
    <xf numFmtId="0" fontId="2" fillId="0" borderId="1" xfId="0" applyFont="1" applyBorder="1"/>
    <xf numFmtId="2" fontId="0" fillId="0" borderId="1" xfId="0" applyNumberFormat="1" applyFill="1" applyBorder="1"/>
    <xf numFmtId="0" fontId="2" fillId="2" borderId="17" xfId="0" applyFont="1" applyFill="1" applyBorder="1"/>
    <xf numFmtId="2" fontId="0" fillId="2" borderId="17" xfId="0" applyNumberFormat="1" applyFill="1" applyBorder="1"/>
    <xf numFmtId="2" fontId="0" fillId="2" borderId="1" xfId="0" applyNumberFormat="1" applyFill="1" applyBorder="1"/>
    <xf numFmtId="0" fontId="3" fillId="0" borderId="1" xfId="0" applyFont="1" applyFill="1" applyBorder="1"/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Competitions!$C$4:$C$19</c:f>
              <c:numCache>
                <c:formatCode>General</c:formatCode>
                <c:ptCount val="16"/>
                <c:pt idx="0">
                  <c:v>20.59</c:v>
                </c:pt>
                <c:pt idx="1">
                  <c:v>26.47</c:v>
                </c:pt>
                <c:pt idx="2">
                  <c:v>23.53</c:v>
                </c:pt>
                <c:pt idx="3">
                  <c:v>26.92</c:v>
                </c:pt>
                <c:pt idx="4" formatCode="0.00">
                  <c:v>32.35</c:v>
                </c:pt>
                <c:pt idx="5" formatCode="0.00">
                  <c:v>29.41</c:v>
                </c:pt>
                <c:pt idx="6" formatCode="0.00">
                  <c:v>26.47</c:v>
                </c:pt>
                <c:pt idx="7" formatCode="0.00">
                  <c:v>20.59</c:v>
                </c:pt>
                <c:pt idx="8">
                  <c:v>23.53</c:v>
                </c:pt>
                <c:pt idx="9" formatCode="0.00">
                  <c:v>22.22</c:v>
                </c:pt>
                <c:pt idx="10" formatCode="0.00">
                  <c:v>26.47</c:v>
                </c:pt>
                <c:pt idx="11" formatCode="0.00">
                  <c:v>32.35</c:v>
                </c:pt>
                <c:pt idx="12" formatCode="0.00">
                  <c:v>29.41</c:v>
                </c:pt>
                <c:pt idx="13" formatCode="0.00">
                  <c:v>25</c:v>
                </c:pt>
                <c:pt idx="14" formatCode="0.00">
                  <c:v>41.18</c:v>
                </c:pt>
                <c:pt idx="15" formatCode="0.00">
                  <c:v>27.78</c:v>
                </c:pt>
              </c:numCache>
            </c:numRef>
          </c:xVal>
          <c:yVal>
            <c:numRef>
              <c:f>Competitions!$D$4:$D$19</c:f>
              <c:numCache>
                <c:formatCode>General</c:formatCode>
                <c:ptCount val="16"/>
                <c:pt idx="0">
                  <c:v>17.649999999999999</c:v>
                </c:pt>
                <c:pt idx="1">
                  <c:v>23.53</c:v>
                </c:pt>
                <c:pt idx="2">
                  <c:v>23.53</c:v>
                </c:pt>
                <c:pt idx="3" formatCode="0.00">
                  <c:v>23.08</c:v>
                </c:pt>
                <c:pt idx="4" formatCode="0.00">
                  <c:v>17.649999999999999</c:v>
                </c:pt>
                <c:pt idx="5" formatCode="0.00">
                  <c:v>17.649999999999999</c:v>
                </c:pt>
                <c:pt idx="6" formatCode="0.00">
                  <c:v>20.59</c:v>
                </c:pt>
                <c:pt idx="7" formatCode="0.00">
                  <c:v>20.59</c:v>
                </c:pt>
                <c:pt idx="8" formatCode="0.00">
                  <c:v>17.649999999999999</c:v>
                </c:pt>
                <c:pt idx="9" formatCode="0.00">
                  <c:v>16.670000000000002</c:v>
                </c:pt>
                <c:pt idx="10" formatCode="0.00">
                  <c:v>23.53</c:v>
                </c:pt>
                <c:pt idx="11" formatCode="0.00">
                  <c:v>23.53</c:v>
                </c:pt>
                <c:pt idx="12" formatCode="0.00">
                  <c:v>26.47</c:v>
                </c:pt>
                <c:pt idx="13" formatCode="0.00">
                  <c:v>19.440000000000001</c:v>
                </c:pt>
                <c:pt idx="14" formatCode="0.00">
                  <c:v>32.35</c:v>
                </c:pt>
                <c:pt idx="15" formatCode="0.00">
                  <c:v>22.22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86240"/>
        <c:axId val="93387776"/>
      </c:scatterChart>
      <c:valAx>
        <c:axId val="93386240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93387776"/>
        <c:crosses val="autoZero"/>
        <c:crossBetween val="midCat"/>
      </c:valAx>
      <c:valAx>
        <c:axId val="93387776"/>
        <c:scaling>
          <c:orientation val="minMax"/>
          <c:max val="5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93386240"/>
        <c:crosses val="autoZero"/>
        <c:crossBetween val="midCat"/>
        <c:majorUnit val="10"/>
      </c:valAx>
      <c:spPr>
        <a:ln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20</xdr:row>
      <xdr:rowOff>128587</xdr:rowOff>
    </xdr:from>
    <xdr:to>
      <xdr:col>8</xdr:col>
      <xdr:colOff>409575</xdr:colOff>
      <xdr:row>38</xdr:row>
      <xdr:rowOff>9525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1057275</xdr:colOff>
      <xdr:row>21</xdr:row>
      <xdr:rowOff>85725</xdr:rowOff>
    </xdr:from>
    <xdr:to>
      <xdr:col>4</xdr:col>
      <xdr:colOff>1066800</xdr:colOff>
      <xdr:row>36</xdr:row>
      <xdr:rowOff>57150</xdr:rowOff>
    </xdr:to>
    <xdr:cxnSp macro="">
      <xdr:nvCxnSpPr>
        <xdr:cNvPr id="4" name="Прямая соединительная линия 3"/>
        <xdr:cNvCxnSpPr/>
      </xdr:nvCxnSpPr>
      <xdr:spPr>
        <a:xfrm flipH="1" flipV="1">
          <a:off x="6362700" y="4495800"/>
          <a:ext cx="9525" cy="28289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21</xdr:row>
      <xdr:rowOff>85725</xdr:rowOff>
    </xdr:from>
    <xdr:to>
      <xdr:col>4</xdr:col>
      <xdr:colOff>1066800</xdr:colOff>
      <xdr:row>36</xdr:row>
      <xdr:rowOff>66675</xdr:rowOff>
    </xdr:to>
    <xdr:cxnSp macro="">
      <xdr:nvCxnSpPr>
        <xdr:cNvPr id="6" name="Прямая соединительная линия 5"/>
        <xdr:cNvCxnSpPr/>
      </xdr:nvCxnSpPr>
      <xdr:spPr>
        <a:xfrm flipV="1">
          <a:off x="3419475" y="4495800"/>
          <a:ext cx="2952750" cy="28384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1066800</xdr:colOff>
      <xdr:row>21</xdr:row>
      <xdr:rowOff>95250</xdr:rowOff>
    </xdr:from>
    <xdr:to>
      <xdr:col>8</xdr:col>
      <xdr:colOff>180975</xdr:colOff>
      <xdr:row>36</xdr:row>
      <xdr:rowOff>76200</xdr:rowOff>
    </xdr:to>
    <xdr:cxnSp macro="">
      <xdr:nvCxnSpPr>
        <xdr:cNvPr id="8" name="Прямая соединительная линия 7"/>
        <xdr:cNvCxnSpPr/>
      </xdr:nvCxnSpPr>
      <xdr:spPr>
        <a:xfrm flipH="1" flipV="1">
          <a:off x="6372225" y="4505325"/>
          <a:ext cx="2962275" cy="283845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24</xdr:row>
      <xdr:rowOff>76200</xdr:rowOff>
    </xdr:from>
    <xdr:to>
      <xdr:col>5</xdr:col>
      <xdr:colOff>371475</xdr:colOff>
      <xdr:row>36</xdr:row>
      <xdr:rowOff>76200</xdr:rowOff>
    </xdr:to>
    <xdr:cxnSp macro="">
      <xdr:nvCxnSpPr>
        <xdr:cNvPr id="10" name="Прямая соединительная линия 9"/>
        <xdr:cNvCxnSpPr/>
      </xdr:nvCxnSpPr>
      <xdr:spPr>
        <a:xfrm flipV="1">
          <a:off x="4581525" y="5057775"/>
          <a:ext cx="2381250" cy="22860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24</xdr:row>
      <xdr:rowOff>76200</xdr:rowOff>
    </xdr:from>
    <xdr:to>
      <xdr:col>6</xdr:col>
      <xdr:colOff>219075</xdr:colOff>
      <xdr:row>36</xdr:row>
      <xdr:rowOff>66675</xdr:rowOff>
    </xdr:to>
    <xdr:cxnSp macro="">
      <xdr:nvCxnSpPr>
        <xdr:cNvPr id="12" name="Прямая соединительная линия 11"/>
        <xdr:cNvCxnSpPr/>
      </xdr:nvCxnSpPr>
      <xdr:spPr>
        <a:xfrm flipH="1" flipV="1">
          <a:off x="5781675" y="5057775"/>
          <a:ext cx="2371725" cy="227647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33</xdr:row>
      <xdr:rowOff>76200</xdr:rowOff>
    </xdr:from>
    <xdr:to>
      <xdr:col>3</xdr:col>
      <xdr:colOff>695325</xdr:colOff>
      <xdr:row>36</xdr:row>
      <xdr:rowOff>76200</xdr:rowOff>
    </xdr:to>
    <xdr:cxnSp macro="">
      <xdr:nvCxnSpPr>
        <xdr:cNvPr id="14" name="Прямая соединительная линия 13"/>
        <xdr:cNvCxnSpPr/>
      </xdr:nvCxnSpPr>
      <xdr:spPr>
        <a:xfrm>
          <a:off x="4010025" y="6772275"/>
          <a:ext cx="581025" cy="57150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209550</xdr:colOff>
      <xdr:row>33</xdr:row>
      <xdr:rowOff>66675</xdr:rowOff>
    </xdr:from>
    <xdr:to>
      <xdr:col>7</xdr:col>
      <xdr:colOff>200025</xdr:colOff>
      <xdr:row>36</xdr:row>
      <xdr:rowOff>76200</xdr:rowOff>
    </xdr:to>
    <xdr:cxnSp macro="">
      <xdr:nvCxnSpPr>
        <xdr:cNvPr id="16" name="Прямая соединительная линия 15"/>
        <xdr:cNvCxnSpPr/>
      </xdr:nvCxnSpPr>
      <xdr:spPr>
        <a:xfrm flipH="1">
          <a:off x="8143875" y="6762750"/>
          <a:ext cx="600075" cy="581025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762000</xdr:colOff>
      <xdr:row>23</xdr:row>
      <xdr:rowOff>19051</xdr:rowOff>
    </xdr:from>
    <xdr:to>
      <xdr:col>4</xdr:col>
      <xdr:colOff>1019175</xdr:colOff>
      <xdr:row>24</xdr:row>
      <xdr:rowOff>57150</xdr:rowOff>
    </xdr:to>
    <xdr:sp macro="" textlink="">
      <xdr:nvSpPr>
        <xdr:cNvPr id="17" name="TextBox 16"/>
        <xdr:cNvSpPr txBox="1"/>
      </xdr:nvSpPr>
      <xdr:spPr>
        <a:xfrm>
          <a:off x="6067425" y="4810126"/>
          <a:ext cx="25717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</a:t>
          </a:r>
          <a:endParaRPr lang="uk-UA" sz="1100"/>
        </a:p>
      </xdr:txBody>
    </xdr:sp>
    <xdr:clientData/>
  </xdr:twoCellAnchor>
  <xdr:twoCellAnchor>
    <xdr:from>
      <xdr:col>4</xdr:col>
      <xdr:colOff>1104900</xdr:colOff>
      <xdr:row>23</xdr:row>
      <xdr:rowOff>19050</xdr:rowOff>
    </xdr:from>
    <xdr:to>
      <xdr:col>5</xdr:col>
      <xdr:colOff>66675</xdr:colOff>
      <xdr:row>24</xdr:row>
      <xdr:rowOff>85725</xdr:rowOff>
    </xdr:to>
    <xdr:sp macro="" textlink="">
      <xdr:nvSpPr>
        <xdr:cNvPr id="18" name="TextBox 17"/>
        <xdr:cNvSpPr txBox="1"/>
      </xdr:nvSpPr>
      <xdr:spPr>
        <a:xfrm>
          <a:off x="6410325" y="4810125"/>
          <a:ext cx="2476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</a:t>
          </a:r>
          <a:endParaRPr lang="uk-UA" sz="1100"/>
        </a:p>
      </xdr:txBody>
    </xdr:sp>
    <xdr:clientData/>
  </xdr:twoCellAnchor>
  <xdr:twoCellAnchor>
    <xdr:from>
      <xdr:col>7</xdr:col>
      <xdr:colOff>9525</xdr:colOff>
      <xdr:row>34</xdr:row>
      <xdr:rowOff>95250</xdr:rowOff>
    </xdr:from>
    <xdr:to>
      <xdr:col>7</xdr:col>
      <xdr:colOff>333375</xdr:colOff>
      <xdr:row>35</xdr:row>
      <xdr:rowOff>152400</xdr:rowOff>
    </xdr:to>
    <xdr:sp macro="" textlink="">
      <xdr:nvSpPr>
        <xdr:cNvPr id="19" name="TextBox 18"/>
        <xdr:cNvSpPr txBox="1"/>
      </xdr:nvSpPr>
      <xdr:spPr>
        <a:xfrm>
          <a:off x="8553450" y="6981825"/>
          <a:ext cx="3238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</a:t>
          </a:r>
          <a:endParaRPr lang="uk-UA" sz="1100"/>
        </a:p>
      </xdr:txBody>
    </xdr:sp>
    <xdr:clientData/>
  </xdr:twoCellAnchor>
  <xdr:twoCellAnchor>
    <xdr:from>
      <xdr:col>2</xdr:col>
      <xdr:colOff>1266825</xdr:colOff>
      <xdr:row>34</xdr:row>
      <xdr:rowOff>133350</xdr:rowOff>
    </xdr:from>
    <xdr:to>
      <xdr:col>3</xdr:col>
      <xdr:colOff>266699</xdr:colOff>
      <xdr:row>35</xdr:row>
      <xdr:rowOff>180976</xdr:rowOff>
    </xdr:to>
    <xdr:sp macro="" textlink="">
      <xdr:nvSpPr>
        <xdr:cNvPr id="20" name="TextBox 19"/>
        <xdr:cNvSpPr txBox="1"/>
      </xdr:nvSpPr>
      <xdr:spPr>
        <a:xfrm>
          <a:off x="3857625" y="7019925"/>
          <a:ext cx="304799" cy="2381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</a:t>
          </a:r>
          <a:endParaRPr lang="uk-UA" sz="1100"/>
        </a:p>
      </xdr:txBody>
    </xdr:sp>
    <xdr:clientData/>
  </xdr:twoCellAnchor>
  <xdr:twoCellAnchor>
    <xdr:from>
      <xdr:col>4</xdr:col>
      <xdr:colOff>219075</xdr:colOff>
      <xdr:row>28</xdr:row>
      <xdr:rowOff>57151</xdr:rowOff>
    </xdr:from>
    <xdr:to>
      <xdr:col>4</xdr:col>
      <xdr:colOff>457200</xdr:colOff>
      <xdr:row>29</xdr:row>
      <xdr:rowOff>152401</xdr:rowOff>
    </xdr:to>
    <xdr:sp macro="" textlink="">
      <xdr:nvSpPr>
        <xdr:cNvPr id="21" name="TextBox 20"/>
        <xdr:cNvSpPr txBox="1"/>
      </xdr:nvSpPr>
      <xdr:spPr>
        <a:xfrm>
          <a:off x="5524500" y="5800726"/>
          <a:ext cx="238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</a:t>
          </a:r>
          <a:endParaRPr lang="uk-UA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0.40735</cdr:x>
      <cdr:y>0.71511</cdr:y>
    </cdr:from>
    <cdr:to>
      <cdr:x>0.45441</cdr:x>
      <cdr:y>0.80432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38426" y="2366963"/>
          <a:ext cx="304800" cy="29527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E</a:t>
          </a:r>
          <a:endParaRPr lang="uk-UA" sz="1100"/>
        </a:p>
      </cdr:txBody>
    </cdr:sp>
  </cdr:relSizeAnchor>
  <cdr:relSizeAnchor xmlns:cdr="http://schemas.openxmlformats.org/drawingml/2006/chartDrawing">
    <cdr:from>
      <cdr:x>0.54265</cdr:x>
      <cdr:y>0.71223</cdr:y>
    </cdr:from>
    <cdr:to>
      <cdr:x>0.59265</cdr:x>
      <cdr:y>0.80719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14726" y="2357438"/>
          <a:ext cx="323850" cy="3143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D</a:t>
          </a:r>
          <a:endParaRPr lang="uk-UA" sz="1100"/>
        </a:p>
      </cdr:txBody>
    </cdr:sp>
  </cdr:relSizeAnchor>
  <cdr:relSizeAnchor xmlns:cdr="http://schemas.openxmlformats.org/drawingml/2006/chartDrawing">
    <cdr:from>
      <cdr:x>0.60588</cdr:x>
      <cdr:y>0.45324</cdr:y>
    </cdr:from>
    <cdr:to>
      <cdr:x>0.64265</cdr:x>
      <cdr:y>0.53669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924299" y="1500188"/>
          <a:ext cx="238125" cy="276225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B</a:t>
          </a:r>
          <a:endParaRPr lang="uk-UA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workbookViewId="0">
      <selection activeCell="D24" sqref="D24"/>
    </sheetView>
  </sheetViews>
  <sheetFormatPr defaultRowHeight="15" x14ac:dyDescent="0.25"/>
  <cols>
    <col min="1" max="1" width="5.7109375" customWidth="1"/>
    <col min="2" max="2" width="30.28515625" customWidth="1"/>
    <col min="3" max="3" width="14.85546875" customWidth="1"/>
    <col min="4" max="4" width="7.5703125" customWidth="1"/>
    <col min="5" max="5" width="16.7109375" customWidth="1"/>
    <col min="6" max="6" width="8.140625" customWidth="1"/>
    <col min="7" max="7" width="9.85546875" customWidth="1"/>
    <col min="9" max="9" width="6.85546875" customWidth="1"/>
    <col min="10" max="10" width="12.5703125" customWidth="1"/>
    <col min="11" max="11" width="18.28515625" customWidth="1"/>
    <col min="13" max="13" width="7.140625" customWidth="1"/>
    <col min="14" max="15" width="17.5703125" customWidth="1"/>
    <col min="17" max="17" width="20.7109375" customWidth="1"/>
    <col min="18" max="18" width="10.5703125" customWidth="1"/>
    <col min="19" max="19" width="12.85546875" customWidth="1"/>
    <col min="20" max="20" width="6.28515625" customWidth="1"/>
    <col min="21" max="21" width="11.7109375" customWidth="1"/>
    <col min="22" max="22" width="18.42578125" customWidth="1"/>
  </cols>
  <sheetData>
    <row r="1" spans="1:24" x14ac:dyDescent="0.25">
      <c r="B1" t="s">
        <v>31</v>
      </c>
    </row>
    <row r="2" spans="1:24" ht="15.75" thickBot="1" x14ac:dyDescent="0.3">
      <c r="B2" s="8" t="s">
        <v>0</v>
      </c>
    </row>
    <row r="3" spans="1:24" ht="15.75" thickBot="1" x14ac:dyDescent="0.3">
      <c r="A3" s="35" t="s">
        <v>43</v>
      </c>
      <c r="B3" s="7" t="s">
        <v>1</v>
      </c>
      <c r="C3" s="28" t="s">
        <v>18</v>
      </c>
      <c r="D3" s="29" t="s">
        <v>20</v>
      </c>
      <c r="E3" s="29" t="s">
        <v>26</v>
      </c>
      <c r="F3" s="29" t="s">
        <v>21</v>
      </c>
      <c r="G3" s="29" t="s">
        <v>22</v>
      </c>
      <c r="H3" s="29" t="s">
        <v>23</v>
      </c>
      <c r="I3" s="29" t="s">
        <v>24</v>
      </c>
      <c r="J3" s="29" t="s">
        <v>25</v>
      </c>
      <c r="K3" s="29" t="s">
        <v>27</v>
      </c>
      <c r="L3" s="30" t="s">
        <v>28</v>
      </c>
      <c r="M3" s="31" t="s">
        <v>29</v>
      </c>
      <c r="N3" s="28" t="s">
        <v>30</v>
      </c>
      <c r="O3" s="32" t="s">
        <v>37</v>
      </c>
      <c r="P3" s="32" t="s">
        <v>38</v>
      </c>
      <c r="Q3" s="33" t="s">
        <v>39</v>
      </c>
      <c r="R3" s="32" t="s">
        <v>41</v>
      </c>
      <c r="S3" s="33" t="s">
        <v>42</v>
      </c>
      <c r="T3" s="32" t="s">
        <v>44</v>
      </c>
      <c r="U3" s="32" t="s">
        <v>45</v>
      </c>
      <c r="V3" s="32" t="s">
        <v>46</v>
      </c>
      <c r="W3" s="34" t="s">
        <v>47</v>
      </c>
      <c r="X3" s="37" t="s">
        <v>49</v>
      </c>
    </row>
    <row r="4" spans="1:24" x14ac:dyDescent="0.25">
      <c r="A4">
        <v>1</v>
      </c>
      <c r="B4" s="11" t="s">
        <v>2</v>
      </c>
      <c r="C4" s="2">
        <v>4079</v>
      </c>
      <c r="D4" s="2">
        <v>3811</v>
      </c>
      <c r="E4" s="2">
        <v>3194</v>
      </c>
      <c r="F4" s="2">
        <v>2090</v>
      </c>
      <c r="G4" s="2">
        <v>1878</v>
      </c>
      <c r="H4" s="2">
        <v>1612</v>
      </c>
      <c r="I4" s="2">
        <v>1481</v>
      </c>
      <c r="J4" s="2">
        <v>1422</v>
      </c>
      <c r="K4" s="2">
        <v>1257</v>
      </c>
      <c r="L4" s="2">
        <v>859</v>
      </c>
      <c r="M4" s="2">
        <v>807</v>
      </c>
      <c r="N4" s="2">
        <v>589</v>
      </c>
      <c r="O4" s="14">
        <v>0</v>
      </c>
      <c r="P4" s="2">
        <v>0</v>
      </c>
      <c r="Q4" s="2">
        <v>0</v>
      </c>
      <c r="R4" s="14">
        <v>0</v>
      </c>
      <c r="S4" s="2">
        <v>0</v>
      </c>
      <c r="T4" s="2">
        <v>0</v>
      </c>
      <c r="U4" s="2">
        <v>0</v>
      </c>
      <c r="V4" s="2">
        <v>0</v>
      </c>
      <c r="W4" s="17">
        <v>0</v>
      </c>
      <c r="X4">
        <f>SUM(C4:W4)</f>
        <v>23079</v>
      </c>
    </row>
    <row r="5" spans="1:24" x14ac:dyDescent="0.25">
      <c r="A5">
        <v>2</v>
      </c>
      <c r="B5" s="12" t="s">
        <v>3</v>
      </c>
      <c r="C5" s="1">
        <v>0</v>
      </c>
      <c r="D5" s="1">
        <v>5121</v>
      </c>
      <c r="E5" s="1">
        <v>4979</v>
      </c>
      <c r="F5" s="1">
        <v>3166</v>
      </c>
      <c r="G5" s="1">
        <v>1861</v>
      </c>
      <c r="H5" s="1">
        <v>1707</v>
      </c>
      <c r="I5" s="1">
        <v>510</v>
      </c>
      <c r="J5" s="1">
        <v>1598</v>
      </c>
      <c r="K5" s="1">
        <v>227</v>
      </c>
      <c r="L5" s="1">
        <v>1870</v>
      </c>
      <c r="M5" s="1">
        <v>0</v>
      </c>
      <c r="N5" s="1">
        <v>0</v>
      </c>
      <c r="O5" s="1">
        <v>711</v>
      </c>
      <c r="P5" s="1">
        <v>0</v>
      </c>
      <c r="Q5" s="1">
        <v>0</v>
      </c>
      <c r="R5" s="10">
        <v>0</v>
      </c>
      <c r="S5" s="1">
        <v>0</v>
      </c>
      <c r="T5" s="1">
        <v>0</v>
      </c>
      <c r="U5" s="1">
        <v>0</v>
      </c>
      <c r="V5" s="1">
        <v>0</v>
      </c>
      <c r="W5" s="18">
        <v>0</v>
      </c>
      <c r="X5">
        <f t="shared" ref="X5:X20" si="0">SUM(C5:W5)</f>
        <v>21750</v>
      </c>
    </row>
    <row r="6" spans="1:24" x14ac:dyDescent="0.25">
      <c r="A6">
        <v>3</v>
      </c>
      <c r="B6" s="12" t="s">
        <v>4</v>
      </c>
      <c r="C6" s="1">
        <v>0</v>
      </c>
      <c r="D6" s="1">
        <v>2594</v>
      </c>
      <c r="E6" s="1">
        <v>2051</v>
      </c>
      <c r="F6" s="1">
        <v>0</v>
      </c>
      <c r="G6" s="1">
        <v>1300</v>
      </c>
      <c r="H6" s="1">
        <v>136</v>
      </c>
      <c r="I6" s="1">
        <v>3214</v>
      </c>
      <c r="J6" s="1">
        <v>3117</v>
      </c>
      <c r="K6" s="1">
        <v>158</v>
      </c>
      <c r="L6" s="1">
        <v>777</v>
      </c>
      <c r="M6" s="1">
        <v>0</v>
      </c>
      <c r="N6" s="1">
        <v>639</v>
      </c>
      <c r="O6" s="1">
        <v>0</v>
      </c>
      <c r="P6" s="1">
        <v>285</v>
      </c>
      <c r="Q6" s="1">
        <v>241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8">
        <v>0</v>
      </c>
      <c r="X6">
        <f t="shared" si="0"/>
        <v>14512</v>
      </c>
    </row>
    <row r="7" spans="1:24" x14ac:dyDescent="0.25">
      <c r="A7">
        <v>4</v>
      </c>
      <c r="B7" s="12" t="s">
        <v>5</v>
      </c>
      <c r="C7" s="1">
        <v>1270</v>
      </c>
      <c r="D7" s="1">
        <v>1820</v>
      </c>
      <c r="E7" s="1">
        <v>1421</v>
      </c>
      <c r="F7" s="1">
        <v>0</v>
      </c>
      <c r="G7" s="1">
        <v>558</v>
      </c>
      <c r="H7" s="1">
        <v>475</v>
      </c>
      <c r="I7" s="1">
        <v>168</v>
      </c>
      <c r="J7" s="1">
        <v>531</v>
      </c>
      <c r="K7" s="1">
        <v>0</v>
      </c>
      <c r="L7" s="1">
        <v>264</v>
      </c>
      <c r="M7" s="1">
        <v>0</v>
      </c>
      <c r="N7" s="1">
        <v>190</v>
      </c>
      <c r="O7" s="1">
        <v>596</v>
      </c>
      <c r="P7" s="1">
        <v>0</v>
      </c>
      <c r="Q7" s="1">
        <v>0</v>
      </c>
      <c r="R7" s="10">
        <v>0</v>
      </c>
      <c r="S7" s="1">
        <v>0</v>
      </c>
      <c r="T7" s="1">
        <v>0</v>
      </c>
      <c r="U7" s="1">
        <v>0</v>
      </c>
      <c r="V7" s="1">
        <v>0</v>
      </c>
      <c r="W7" s="18">
        <v>0</v>
      </c>
      <c r="X7">
        <f t="shared" si="0"/>
        <v>7293</v>
      </c>
    </row>
    <row r="8" spans="1:24" x14ac:dyDescent="0.25">
      <c r="A8">
        <v>5</v>
      </c>
      <c r="B8" s="12" t="s">
        <v>6</v>
      </c>
      <c r="C8" s="1">
        <v>0</v>
      </c>
      <c r="D8" s="1">
        <v>3284</v>
      </c>
      <c r="E8" s="1">
        <v>5409</v>
      </c>
      <c r="F8" s="1">
        <v>0</v>
      </c>
      <c r="G8" s="1">
        <v>1661</v>
      </c>
      <c r="H8" s="1">
        <v>463</v>
      </c>
      <c r="I8" s="1">
        <v>524</v>
      </c>
      <c r="J8" s="1">
        <v>2142</v>
      </c>
      <c r="K8" s="1">
        <v>2333</v>
      </c>
      <c r="L8" s="1">
        <v>1142</v>
      </c>
      <c r="M8" s="1">
        <v>0</v>
      </c>
      <c r="N8" s="1">
        <v>571</v>
      </c>
      <c r="O8" s="1">
        <v>1367</v>
      </c>
      <c r="P8" s="1">
        <v>0</v>
      </c>
      <c r="Q8" s="1">
        <v>980</v>
      </c>
      <c r="R8" s="10">
        <v>0</v>
      </c>
      <c r="S8" s="1">
        <v>0</v>
      </c>
      <c r="T8" s="1">
        <v>0</v>
      </c>
      <c r="U8" s="1">
        <v>0</v>
      </c>
      <c r="V8" s="1">
        <v>0</v>
      </c>
      <c r="W8" s="18">
        <v>0</v>
      </c>
      <c r="X8">
        <f t="shared" si="0"/>
        <v>19876</v>
      </c>
    </row>
    <row r="9" spans="1:24" x14ac:dyDescent="0.25">
      <c r="A9">
        <v>6</v>
      </c>
      <c r="B9" s="12" t="s">
        <v>7</v>
      </c>
      <c r="C9" s="1">
        <v>2617</v>
      </c>
      <c r="D9" s="1">
        <v>5540</v>
      </c>
      <c r="E9" s="1">
        <v>2838</v>
      </c>
      <c r="F9" s="1">
        <v>0</v>
      </c>
      <c r="G9" s="1">
        <v>1343</v>
      </c>
      <c r="H9" s="1">
        <v>682</v>
      </c>
      <c r="I9" s="1">
        <v>305</v>
      </c>
      <c r="J9" s="1">
        <v>1529</v>
      </c>
      <c r="K9" s="1">
        <v>0</v>
      </c>
      <c r="L9" s="1">
        <v>1193</v>
      </c>
      <c r="M9" s="1">
        <v>2950</v>
      </c>
      <c r="N9" s="1">
        <v>786</v>
      </c>
      <c r="O9" s="1">
        <v>0</v>
      </c>
      <c r="P9" s="1">
        <v>0</v>
      </c>
      <c r="Q9" s="1">
        <v>416</v>
      </c>
      <c r="R9" s="10">
        <v>0</v>
      </c>
      <c r="S9" s="1">
        <v>0</v>
      </c>
      <c r="T9" s="1">
        <v>0</v>
      </c>
      <c r="U9" s="1">
        <v>0</v>
      </c>
      <c r="V9" s="1">
        <v>0</v>
      </c>
      <c r="W9" s="18">
        <v>0</v>
      </c>
      <c r="X9">
        <f t="shared" si="0"/>
        <v>20199</v>
      </c>
    </row>
    <row r="10" spans="1:24" x14ac:dyDescent="0.25">
      <c r="A10">
        <v>7</v>
      </c>
      <c r="B10" s="12" t="s">
        <v>8</v>
      </c>
      <c r="C10" s="1">
        <v>0</v>
      </c>
      <c r="D10" s="1">
        <v>3598</v>
      </c>
      <c r="E10" s="1">
        <v>2857</v>
      </c>
      <c r="F10" s="1">
        <v>0</v>
      </c>
      <c r="G10" s="1">
        <v>0</v>
      </c>
      <c r="H10" s="1">
        <v>2083</v>
      </c>
      <c r="I10" s="1">
        <v>981</v>
      </c>
      <c r="J10" s="1">
        <v>801</v>
      </c>
      <c r="K10" s="1">
        <v>0</v>
      </c>
      <c r="L10" s="1">
        <v>756</v>
      </c>
      <c r="M10" s="1">
        <v>959</v>
      </c>
      <c r="N10" s="1">
        <v>478</v>
      </c>
      <c r="O10" s="1">
        <v>1459</v>
      </c>
      <c r="P10" s="1">
        <v>0</v>
      </c>
      <c r="Q10" s="1">
        <v>0</v>
      </c>
      <c r="R10" s="10">
        <v>0</v>
      </c>
      <c r="S10" s="1">
        <v>0</v>
      </c>
      <c r="T10" s="1">
        <v>0</v>
      </c>
      <c r="U10" s="1">
        <v>0</v>
      </c>
      <c r="V10" s="1">
        <v>0</v>
      </c>
      <c r="W10" s="18">
        <v>0</v>
      </c>
      <c r="X10">
        <f t="shared" si="0"/>
        <v>13972</v>
      </c>
    </row>
    <row r="11" spans="1:24" x14ac:dyDescent="0.25">
      <c r="A11">
        <v>8</v>
      </c>
      <c r="B11" s="12" t="s">
        <v>9</v>
      </c>
      <c r="C11" s="1">
        <v>0</v>
      </c>
      <c r="D11" s="1">
        <v>4066</v>
      </c>
      <c r="E11" s="1">
        <v>3874</v>
      </c>
      <c r="F11" s="1">
        <v>0</v>
      </c>
      <c r="G11" s="1">
        <v>2573</v>
      </c>
      <c r="H11" s="1">
        <v>456</v>
      </c>
      <c r="I11" s="1">
        <v>3786</v>
      </c>
      <c r="J11" s="1">
        <v>1564</v>
      </c>
      <c r="K11" s="1">
        <v>334</v>
      </c>
      <c r="L11" s="1">
        <v>1140</v>
      </c>
      <c r="M11" s="1">
        <v>0</v>
      </c>
      <c r="N11" s="1">
        <v>0</v>
      </c>
      <c r="O11" s="1">
        <v>0</v>
      </c>
      <c r="P11" s="1">
        <v>0</v>
      </c>
      <c r="Q11" s="1">
        <v>281</v>
      </c>
      <c r="R11" s="1">
        <v>2044</v>
      </c>
      <c r="S11" s="1">
        <v>921</v>
      </c>
      <c r="T11" s="1">
        <v>0</v>
      </c>
      <c r="U11" s="1">
        <v>0</v>
      </c>
      <c r="V11" s="1">
        <v>0</v>
      </c>
      <c r="W11" s="18">
        <v>0</v>
      </c>
      <c r="X11">
        <f t="shared" si="0"/>
        <v>21039</v>
      </c>
    </row>
    <row r="12" spans="1:24" x14ac:dyDescent="0.25">
      <c r="A12">
        <v>9</v>
      </c>
      <c r="B12" s="12" t="s">
        <v>10</v>
      </c>
      <c r="C12" s="1">
        <v>0</v>
      </c>
      <c r="D12" s="1">
        <v>3418</v>
      </c>
      <c r="E12" s="1">
        <v>2481</v>
      </c>
      <c r="F12" s="1">
        <v>0</v>
      </c>
      <c r="G12" s="1">
        <v>1127</v>
      </c>
      <c r="H12" s="1">
        <v>1357</v>
      </c>
      <c r="I12" s="1">
        <v>1457</v>
      </c>
      <c r="J12" s="1">
        <v>1920</v>
      </c>
      <c r="K12" s="1">
        <v>0</v>
      </c>
      <c r="L12" s="1">
        <v>0</v>
      </c>
      <c r="M12" s="1">
        <v>0</v>
      </c>
      <c r="N12" s="1">
        <v>872</v>
      </c>
      <c r="O12" s="1">
        <v>1422</v>
      </c>
      <c r="P12" s="1">
        <v>358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8">
        <v>0</v>
      </c>
      <c r="X12">
        <f t="shared" si="0"/>
        <v>14412</v>
      </c>
    </row>
    <row r="13" spans="1:24" x14ac:dyDescent="0.25">
      <c r="A13">
        <v>10</v>
      </c>
      <c r="B13" s="12" t="s">
        <v>11</v>
      </c>
      <c r="C13" s="1">
        <v>0</v>
      </c>
      <c r="D13" s="1">
        <v>3282</v>
      </c>
      <c r="E13" s="1">
        <v>4991</v>
      </c>
      <c r="F13" s="1">
        <v>1483</v>
      </c>
      <c r="G13" s="1">
        <v>1804</v>
      </c>
      <c r="H13" s="1">
        <v>955</v>
      </c>
      <c r="I13" s="1">
        <v>340</v>
      </c>
      <c r="J13" s="1">
        <v>3276</v>
      </c>
      <c r="K13" s="1">
        <v>200</v>
      </c>
      <c r="L13" s="1">
        <v>1768</v>
      </c>
      <c r="M13" s="1">
        <v>215</v>
      </c>
      <c r="N13" s="1">
        <v>703</v>
      </c>
      <c r="O13" s="1">
        <v>1569</v>
      </c>
      <c r="P13" s="1">
        <v>279</v>
      </c>
      <c r="Q13" s="1">
        <v>473</v>
      </c>
      <c r="R13" s="1">
        <v>1244</v>
      </c>
      <c r="S13" s="1">
        <v>0</v>
      </c>
      <c r="T13" s="1">
        <v>1613</v>
      </c>
      <c r="U13" s="1">
        <v>309</v>
      </c>
      <c r="V13" s="1">
        <v>0</v>
      </c>
      <c r="W13" s="18">
        <v>0</v>
      </c>
      <c r="X13">
        <f t="shared" si="0"/>
        <v>24504</v>
      </c>
    </row>
    <row r="14" spans="1:24" x14ac:dyDescent="0.25">
      <c r="A14">
        <v>11</v>
      </c>
      <c r="B14" s="12" t="s">
        <v>12</v>
      </c>
      <c r="C14" s="1">
        <v>1484</v>
      </c>
      <c r="D14" s="1">
        <v>3970</v>
      </c>
      <c r="E14" s="1">
        <v>2486</v>
      </c>
      <c r="F14" s="1">
        <v>0</v>
      </c>
      <c r="G14" s="1">
        <v>2146</v>
      </c>
      <c r="H14" s="1">
        <v>3242</v>
      </c>
      <c r="I14" s="1">
        <v>555</v>
      </c>
      <c r="J14" s="1">
        <v>1265</v>
      </c>
      <c r="K14" s="1">
        <v>411</v>
      </c>
      <c r="L14" s="1">
        <v>793</v>
      </c>
      <c r="M14" s="1">
        <v>0</v>
      </c>
      <c r="N14" s="1">
        <v>0</v>
      </c>
      <c r="O14" s="1">
        <v>158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8">
        <v>0</v>
      </c>
      <c r="X14">
        <f t="shared" si="0"/>
        <v>16510</v>
      </c>
    </row>
    <row r="15" spans="1:24" x14ac:dyDescent="0.25">
      <c r="A15">
        <v>12</v>
      </c>
      <c r="B15" s="12" t="s">
        <v>13</v>
      </c>
      <c r="C15" s="1">
        <v>0</v>
      </c>
      <c r="D15" s="1">
        <v>2997</v>
      </c>
      <c r="E15" s="1">
        <v>1930</v>
      </c>
      <c r="F15" s="1">
        <v>0</v>
      </c>
      <c r="G15" s="1">
        <v>1006</v>
      </c>
      <c r="H15" s="1">
        <v>248</v>
      </c>
      <c r="I15" s="1">
        <v>482</v>
      </c>
      <c r="J15" s="1">
        <v>1373</v>
      </c>
      <c r="K15" s="1">
        <v>50</v>
      </c>
      <c r="L15" s="1">
        <v>0</v>
      </c>
      <c r="M15" s="1">
        <v>174</v>
      </c>
      <c r="N15" s="1">
        <v>530</v>
      </c>
      <c r="O15" s="1">
        <v>2333</v>
      </c>
      <c r="P15" s="1">
        <v>198</v>
      </c>
      <c r="Q15" s="1">
        <v>121</v>
      </c>
      <c r="R15" s="1">
        <v>0</v>
      </c>
      <c r="S15" s="1">
        <v>0</v>
      </c>
      <c r="T15" s="1">
        <v>0</v>
      </c>
      <c r="U15" s="1">
        <v>0</v>
      </c>
      <c r="V15" s="1">
        <v>217</v>
      </c>
      <c r="W15" s="18">
        <v>114</v>
      </c>
      <c r="X15">
        <f t="shared" si="0"/>
        <v>11773</v>
      </c>
    </row>
    <row r="16" spans="1:24" x14ac:dyDescent="0.25">
      <c r="A16">
        <v>13</v>
      </c>
      <c r="B16" s="12" t="s">
        <v>14</v>
      </c>
      <c r="C16" s="1">
        <v>799</v>
      </c>
      <c r="D16" s="1">
        <v>3393</v>
      </c>
      <c r="E16" s="1">
        <v>2357</v>
      </c>
      <c r="F16" s="1">
        <v>0</v>
      </c>
      <c r="G16" s="1">
        <v>1111</v>
      </c>
      <c r="H16" s="1">
        <v>771</v>
      </c>
      <c r="I16" s="1">
        <v>744</v>
      </c>
      <c r="J16" s="1">
        <v>1325</v>
      </c>
      <c r="K16" s="1">
        <v>0</v>
      </c>
      <c r="L16" s="1">
        <v>680</v>
      </c>
      <c r="M16" s="1">
        <v>0</v>
      </c>
      <c r="N16" s="1">
        <v>475</v>
      </c>
      <c r="O16" s="1">
        <v>3861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8">
        <v>0</v>
      </c>
      <c r="X16">
        <f t="shared" si="0"/>
        <v>15516</v>
      </c>
    </row>
    <row r="17" spans="1:24" x14ac:dyDescent="0.25">
      <c r="A17">
        <v>14</v>
      </c>
      <c r="B17" s="12" t="s">
        <v>15</v>
      </c>
      <c r="C17" s="1">
        <v>0</v>
      </c>
      <c r="D17" s="1">
        <v>8032</v>
      </c>
      <c r="E17" s="1">
        <v>6184</v>
      </c>
      <c r="F17" s="1">
        <v>0</v>
      </c>
      <c r="G17" s="1">
        <v>3366</v>
      </c>
      <c r="H17" s="1">
        <v>2243</v>
      </c>
      <c r="I17" s="1">
        <v>1902</v>
      </c>
      <c r="J17" s="1">
        <v>4249</v>
      </c>
      <c r="K17" s="1">
        <v>218</v>
      </c>
      <c r="L17" s="1">
        <v>1982</v>
      </c>
      <c r="M17" s="1">
        <v>524</v>
      </c>
      <c r="N17" s="1">
        <v>1097</v>
      </c>
      <c r="O17" s="1">
        <v>614</v>
      </c>
      <c r="P17" s="1">
        <v>433</v>
      </c>
      <c r="Q17" s="1">
        <v>769</v>
      </c>
      <c r="R17" s="1">
        <v>3684</v>
      </c>
      <c r="S17" s="1">
        <v>0</v>
      </c>
      <c r="T17" s="1">
        <v>0</v>
      </c>
      <c r="U17" s="1">
        <v>0</v>
      </c>
      <c r="V17" s="1">
        <v>1371</v>
      </c>
      <c r="W17" s="18">
        <v>0</v>
      </c>
      <c r="X17">
        <f t="shared" si="0"/>
        <v>36668</v>
      </c>
    </row>
    <row r="18" spans="1:24" x14ac:dyDescent="0.25">
      <c r="A18">
        <v>15</v>
      </c>
      <c r="B18" s="12" t="s">
        <v>16</v>
      </c>
      <c r="C18" s="1">
        <v>0</v>
      </c>
      <c r="D18" s="1">
        <v>6314</v>
      </c>
      <c r="E18" s="1">
        <v>7763</v>
      </c>
      <c r="F18" s="1">
        <v>0</v>
      </c>
      <c r="G18" s="1">
        <v>1596</v>
      </c>
      <c r="H18" s="1">
        <v>323</v>
      </c>
      <c r="I18" s="1">
        <v>419</v>
      </c>
      <c r="J18" s="1">
        <v>1016</v>
      </c>
      <c r="K18" s="1">
        <v>295</v>
      </c>
      <c r="L18" s="1">
        <v>1348</v>
      </c>
      <c r="M18" s="1">
        <v>285</v>
      </c>
      <c r="N18" s="1">
        <v>2551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8">
        <v>0</v>
      </c>
      <c r="X18">
        <f t="shared" si="0"/>
        <v>21910</v>
      </c>
    </row>
    <row r="19" spans="1:24" ht="15.75" thickBot="1" x14ac:dyDescent="0.3">
      <c r="A19">
        <v>16</v>
      </c>
      <c r="B19" s="16" t="s">
        <v>17</v>
      </c>
      <c r="C19" s="19">
        <v>0</v>
      </c>
      <c r="D19" s="19">
        <v>4712</v>
      </c>
      <c r="E19" s="19">
        <v>7648</v>
      </c>
      <c r="F19" s="19"/>
      <c r="G19" s="19">
        <v>3465</v>
      </c>
      <c r="H19" s="19">
        <v>2358</v>
      </c>
      <c r="I19" s="19">
        <v>491</v>
      </c>
      <c r="J19" s="19">
        <v>2580</v>
      </c>
      <c r="K19" s="19">
        <v>310</v>
      </c>
      <c r="L19" s="19">
        <v>1554</v>
      </c>
      <c r="M19" s="19">
        <v>1128</v>
      </c>
      <c r="N19" s="19">
        <v>962</v>
      </c>
      <c r="O19" s="19">
        <v>5658</v>
      </c>
      <c r="P19" s="19">
        <v>0</v>
      </c>
      <c r="Q19" s="19">
        <v>0</v>
      </c>
      <c r="R19" s="19">
        <v>0</v>
      </c>
      <c r="S19" s="19">
        <v>560</v>
      </c>
      <c r="T19" s="19">
        <v>0</v>
      </c>
      <c r="U19" s="19">
        <v>0</v>
      </c>
      <c r="V19" s="19">
        <v>0</v>
      </c>
      <c r="W19" s="20">
        <v>0</v>
      </c>
      <c r="X19">
        <f t="shared" si="0"/>
        <v>31426</v>
      </c>
    </row>
    <row r="20" spans="1:24" x14ac:dyDescent="0.25">
      <c r="B20" s="36" t="s">
        <v>49</v>
      </c>
      <c r="C20">
        <f>SUM(C4:C19)</f>
        <v>10249</v>
      </c>
      <c r="D20">
        <f t="shared" ref="D20:W20" si="1">SUM(D4:D19)</f>
        <v>65952</v>
      </c>
      <c r="E20">
        <f t="shared" si="1"/>
        <v>62463</v>
      </c>
      <c r="F20">
        <f t="shared" si="1"/>
        <v>6739</v>
      </c>
      <c r="G20">
        <f t="shared" si="1"/>
        <v>26795</v>
      </c>
      <c r="H20">
        <f t="shared" si="1"/>
        <v>19111</v>
      </c>
      <c r="I20">
        <f t="shared" si="1"/>
        <v>17359</v>
      </c>
      <c r="J20">
        <f t="shared" si="1"/>
        <v>29708</v>
      </c>
      <c r="K20">
        <f t="shared" si="1"/>
        <v>5793</v>
      </c>
      <c r="L20">
        <f t="shared" si="1"/>
        <v>16126</v>
      </c>
      <c r="M20">
        <f t="shared" si="1"/>
        <v>7042</v>
      </c>
      <c r="N20">
        <f t="shared" si="1"/>
        <v>10443</v>
      </c>
      <c r="O20">
        <f t="shared" si="1"/>
        <v>19748</v>
      </c>
      <c r="P20">
        <f t="shared" si="1"/>
        <v>1553</v>
      </c>
      <c r="Q20">
        <f t="shared" si="1"/>
        <v>3281</v>
      </c>
      <c r="R20">
        <f t="shared" si="1"/>
        <v>6972</v>
      </c>
      <c r="S20">
        <f t="shared" si="1"/>
        <v>1481</v>
      </c>
      <c r="T20">
        <f t="shared" si="1"/>
        <v>1613</v>
      </c>
      <c r="U20">
        <f t="shared" si="1"/>
        <v>309</v>
      </c>
      <c r="V20">
        <f t="shared" si="1"/>
        <v>1588</v>
      </c>
      <c r="W20">
        <f t="shared" si="1"/>
        <v>114</v>
      </c>
      <c r="X20">
        <f t="shared" si="0"/>
        <v>314439</v>
      </c>
    </row>
    <row r="41" spans="4:5" x14ac:dyDescent="0.25">
      <c r="D41" t="s">
        <v>50</v>
      </c>
      <c r="E41" s="15" t="e">
        <f>1-((A38-(E39/F39))/(A38-1))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19" workbookViewId="0">
      <selection activeCell="J30" sqref="J30"/>
    </sheetView>
  </sheetViews>
  <sheetFormatPr defaultRowHeight="15" x14ac:dyDescent="0.25"/>
  <cols>
    <col min="2" max="2" width="29.7109375" customWidth="1"/>
    <col min="3" max="3" width="19.5703125" customWidth="1"/>
    <col min="4" max="4" width="21.140625" customWidth="1"/>
    <col min="5" max="5" width="19.28515625" customWidth="1"/>
    <col min="6" max="6" width="20.140625" customWidth="1"/>
  </cols>
  <sheetData>
    <row r="1" spans="1:6" x14ac:dyDescent="0.25">
      <c r="B1" t="s">
        <v>31</v>
      </c>
    </row>
    <row r="2" spans="1:6" ht="15.75" thickBot="1" x14ac:dyDescent="0.3">
      <c r="B2" s="8" t="s">
        <v>0</v>
      </c>
    </row>
    <row r="3" spans="1:6" ht="15.75" thickBot="1" x14ac:dyDescent="0.3">
      <c r="B3" s="7" t="s">
        <v>1</v>
      </c>
      <c r="C3" s="13" t="s">
        <v>32</v>
      </c>
      <c r="D3" s="22" t="s">
        <v>33</v>
      </c>
      <c r="E3" s="21" t="s">
        <v>35</v>
      </c>
      <c r="F3" s="10" t="s">
        <v>36</v>
      </c>
    </row>
    <row r="4" spans="1:6" x14ac:dyDescent="0.25">
      <c r="A4">
        <v>1</v>
      </c>
      <c r="B4" s="4" t="s">
        <v>2</v>
      </c>
      <c r="C4" s="3">
        <v>20.59</v>
      </c>
      <c r="D4" s="18">
        <v>17.649999999999999</v>
      </c>
      <c r="E4" t="s">
        <v>18</v>
      </c>
      <c r="F4" t="s">
        <v>20</v>
      </c>
    </row>
    <row r="5" spans="1:6" x14ac:dyDescent="0.25">
      <c r="A5">
        <v>2</v>
      </c>
      <c r="B5" s="5" t="s">
        <v>3</v>
      </c>
      <c r="C5" s="3">
        <v>26.47</v>
      </c>
      <c r="D5" s="18">
        <v>23.53</v>
      </c>
      <c r="E5" t="s">
        <v>20</v>
      </c>
      <c r="F5" t="s">
        <v>26</v>
      </c>
    </row>
    <row r="6" spans="1:6" x14ac:dyDescent="0.25">
      <c r="A6">
        <v>3</v>
      </c>
      <c r="B6" s="5" t="s">
        <v>4</v>
      </c>
      <c r="C6" s="3">
        <v>23.53</v>
      </c>
      <c r="D6" s="18">
        <v>23.53</v>
      </c>
      <c r="E6" t="s">
        <v>25</v>
      </c>
      <c r="F6" t="s">
        <v>24</v>
      </c>
    </row>
    <row r="7" spans="1:6" x14ac:dyDescent="0.25">
      <c r="A7">
        <v>4</v>
      </c>
      <c r="B7" s="5" t="s">
        <v>5</v>
      </c>
      <c r="C7" s="23">
        <v>26.92</v>
      </c>
      <c r="D7" s="24">
        <v>23.08</v>
      </c>
      <c r="E7" t="s">
        <v>20</v>
      </c>
      <c r="F7" t="s">
        <v>26</v>
      </c>
    </row>
    <row r="8" spans="1:6" x14ac:dyDescent="0.25">
      <c r="A8">
        <v>5</v>
      </c>
      <c r="B8" s="5" t="s">
        <v>6</v>
      </c>
      <c r="C8" s="9">
        <v>32.35</v>
      </c>
      <c r="D8" s="24">
        <v>17.649999999999999</v>
      </c>
      <c r="E8" t="s">
        <v>26</v>
      </c>
      <c r="F8" t="s">
        <v>20</v>
      </c>
    </row>
    <row r="9" spans="1:6" x14ac:dyDescent="0.25">
      <c r="A9">
        <v>6</v>
      </c>
      <c r="B9" s="5" t="s">
        <v>7</v>
      </c>
      <c r="C9" s="9">
        <v>29.41</v>
      </c>
      <c r="D9" s="24">
        <v>17.649999999999999</v>
      </c>
      <c r="E9" t="s">
        <v>20</v>
      </c>
      <c r="F9" t="s">
        <v>29</v>
      </c>
    </row>
    <row r="10" spans="1:6" x14ac:dyDescent="0.25">
      <c r="A10">
        <v>7</v>
      </c>
      <c r="B10" s="5" t="s">
        <v>8</v>
      </c>
      <c r="C10" s="9">
        <v>26.47</v>
      </c>
      <c r="D10" s="24">
        <v>20.59</v>
      </c>
      <c r="E10" t="s">
        <v>20</v>
      </c>
      <c r="F10" t="s">
        <v>26</v>
      </c>
    </row>
    <row r="11" spans="1:6" x14ac:dyDescent="0.25">
      <c r="A11">
        <v>8</v>
      </c>
      <c r="B11" s="5" t="s">
        <v>9</v>
      </c>
      <c r="C11" s="9">
        <v>20.59</v>
      </c>
      <c r="D11" s="24">
        <v>20.59</v>
      </c>
      <c r="E11" t="s">
        <v>24</v>
      </c>
      <c r="F11" t="s">
        <v>20</v>
      </c>
    </row>
    <row r="12" spans="1:6" x14ac:dyDescent="0.25">
      <c r="A12">
        <v>9</v>
      </c>
      <c r="B12" s="5" t="s">
        <v>10</v>
      </c>
      <c r="C12" s="23">
        <v>23.53</v>
      </c>
      <c r="D12" s="25">
        <v>17.649999999999999</v>
      </c>
      <c r="E12" t="s">
        <v>20</v>
      </c>
      <c r="F12" t="s">
        <v>26</v>
      </c>
    </row>
    <row r="13" spans="1:6" x14ac:dyDescent="0.25">
      <c r="A13">
        <v>10</v>
      </c>
      <c r="B13" s="5" t="s">
        <v>11</v>
      </c>
      <c r="C13" s="9">
        <v>22.22</v>
      </c>
      <c r="D13" s="24">
        <v>16.670000000000002</v>
      </c>
      <c r="E13" t="s">
        <v>26</v>
      </c>
      <c r="F13" t="s">
        <v>25</v>
      </c>
    </row>
    <row r="14" spans="1:6" x14ac:dyDescent="0.25">
      <c r="A14">
        <v>11</v>
      </c>
      <c r="B14" s="5" t="s">
        <v>12</v>
      </c>
      <c r="C14" s="9">
        <v>26.47</v>
      </c>
      <c r="D14" s="24">
        <v>23.53</v>
      </c>
      <c r="E14" t="s">
        <v>20</v>
      </c>
      <c r="F14" t="s">
        <v>23</v>
      </c>
    </row>
    <row r="15" spans="1:6" x14ac:dyDescent="0.25">
      <c r="A15">
        <v>12</v>
      </c>
      <c r="B15" s="5" t="s">
        <v>13</v>
      </c>
      <c r="C15" s="9">
        <v>32.35</v>
      </c>
      <c r="D15" s="24">
        <v>23.53</v>
      </c>
      <c r="E15" t="s">
        <v>20</v>
      </c>
      <c r="F15" t="s">
        <v>48</v>
      </c>
    </row>
    <row r="16" spans="1:6" x14ac:dyDescent="0.25">
      <c r="A16">
        <v>13</v>
      </c>
      <c r="B16" s="5" t="s">
        <v>14</v>
      </c>
      <c r="C16" s="9">
        <v>29.41</v>
      </c>
      <c r="D16" s="24">
        <v>26.47</v>
      </c>
      <c r="E16" t="s">
        <v>48</v>
      </c>
      <c r="F16" t="s">
        <v>20</v>
      </c>
    </row>
    <row r="17" spans="1:6" x14ac:dyDescent="0.25">
      <c r="A17">
        <v>14</v>
      </c>
      <c r="B17" s="5" t="s">
        <v>15</v>
      </c>
      <c r="C17" s="9">
        <v>25</v>
      </c>
      <c r="D17" s="24">
        <v>19.440000000000001</v>
      </c>
      <c r="E17" t="s">
        <v>20</v>
      </c>
      <c r="F17" t="s">
        <v>26</v>
      </c>
    </row>
    <row r="18" spans="1:6" x14ac:dyDescent="0.25">
      <c r="A18">
        <v>15</v>
      </c>
      <c r="B18" s="5" t="s">
        <v>16</v>
      </c>
      <c r="C18" s="9">
        <v>41.18</v>
      </c>
      <c r="D18" s="24">
        <v>32.35</v>
      </c>
      <c r="E18" t="s">
        <v>26</v>
      </c>
      <c r="F18" t="s">
        <v>20</v>
      </c>
    </row>
    <row r="19" spans="1:6" ht="15.75" thickBot="1" x14ac:dyDescent="0.3">
      <c r="A19">
        <v>16</v>
      </c>
      <c r="B19" s="6" t="s">
        <v>17</v>
      </c>
      <c r="C19" s="26">
        <v>27.78</v>
      </c>
      <c r="D19" s="27">
        <v>22.22</v>
      </c>
      <c r="E19" t="s">
        <v>26</v>
      </c>
      <c r="F19" t="s">
        <v>48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2"/>
  <sheetViews>
    <sheetView workbookViewId="0">
      <selection activeCell="B17" sqref="B17"/>
    </sheetView>
  </sheetViews>
  <sheetFormatPr defaultRowHeight="15" x14ac:dyDescent="0.25"/>
  <cols>
    <col min="2" max="2" width="54.140625" customWidth="1"/>
  </cols>
  <sheetData>
    <row r="4" spans="1:13" x14ac:dyDescent="0.25">
      <c r="A4" s="10"/>
      <c r="B4" s="10" t="s">
        <v>51</v>
      </c>
      <c r="C4" s="1"/>
      <c r="D4" s="10"/>
      <c r="E4" s="10"/>
      <c r="F4" s="10"/>
      <c r="G4" s="1"/>
      <c r="H4" s="1"/>
      <c r="I4" s="1"/>
    </row>
    <row r="5" spans="1:13" x14ac:dyDescent="0.25">
      <c r="A5" s="10" t="s">
        <v>43</v>
      </c>
      <c r="B5" s="10" t="s">
        <v>52</v>
      </c>
      <c r="C5" s="1" t="s">
        <v>34</v>
      </c>
      <c r="D5" s="10" t="s">
        <v>53</v>
      </c>
      <c r="E5" s="10" t="s">
        <v>54</v>
      </c>
      <c r="F5" s="10"/>
      <c r="G5" s="38" t="s">
        <v>55</v>
      </c>
      <c r="H5" s="38" t="s">
        <v>56</v>
      </c>
      <c r="I5" s="1"/>
      <c r="K5" s="38" t="s">
        <v>57</v>
      </c>
      <c r="L5" s="1"/>
      <c r="M5" s="1"/>
    </row>
    <row r="6" spans="1:13" x14ac:dyDescent="0.25">
      <c r="A6" s="10">
        <v>1</v>
      </c>
      <c r="B6" s="10" t="s">
        <v>58</v>
      </c>
      <c r="C6" s="1">
        <v>22.14</v>
      </c>
      <c r="D6" s="10">
        <v>3488114</v>
      </c>
      <c r="E6" s="10">
        <v>63</v>
      </c>
      <c r="F6" s="39">
        <f>(E6/$E$12)*100</f>
        <v>28.251121076233183</v>
      </c>
      <c r="G6" s="1">
        <f>F6/100</f>
        <v>0.28251121076233182</v>
      </c>
      <c r="H6" s="1">
        <f t="shared" ref="H6:H11" si="0">G6^2</f>
        <v>7.9812584206398668E-2</v>
      </c>
      <c r="I6" s="1"/>
      <c r="J6" s="40" t="s">
        <v>59</v>
      </c>
      <c r="K6" s="1">
        <f>($G$6^2)/G6</f>
        <v>0.28251121076233182</v>
      </c>
      <c r="L6" s="1">
        <f t="shared" ref="L6:L11" si="1">1/(1+K6-G6)</f>
        <v>1</v>
      </c>
      <c r="M6" s="1"/>
    </row>
    <row r="7" spans="1:13" x14ac:dyDescent="0.25">
      <c r="A7" s="10">
        <v>2</v>
      </c>
      <c r="B7" s="10" t="s">
        <v>60</v>
      </c>
      <c r="C7" s="1">
        <v>21.82</v>
      </c>
      <c r="D7" s="10">
        <v>3437521</v>
      </c>
      <c r="E7" s="10">
        <v>63</v>
      </c>
      <c r="F7" s="39">
        <f t="shared" ref="F7:F11" si="2">(E7/$E$12)*100</f>
        <v>28.251121076233183</v>
      </c>
      <c r="G7" s="1">
        <f t="shared" ref="G7:G11" si="3">F7/100</f>
        <v>0.28251121076233182</v>
      </c>
      <c r="H7" s="1">
        <f t="shared" si="0"/>
        <v>7.9812584206398668E-2</v>
      </c>
      <c r="I7" s="1"/>
      <c r="J7" s="41">
        <f>1/H12</f>
        <v>4.7811748870300939</v>
      </c>
      <c r="K7" s="1">
        <f t="shared" ref="K7:K11" si="4">($G$6^2)/G7</f>
        <v>0.28251121076233182</v>
      </c>
      <c r="L7" s="1">
        <f t="shared" si="1"/>
        <v>1</v>
      </c>
      <c r="M7" s="1"/>
    </row>
    <row r="8" spans="1:13" x14ac:dyDescent="0.25">
      <c r="A8" s="10">
        <v>3</v>
      </c>
      <c r="B8" s="10" t="s">
        <v>40</v>
      </c>
      <c r="C8" s="1">
        <v>10.97</v>
      </c>
      <c r="D8" s="10">
        <v>1729271</v>
      </c>
      <c r="E8" s="10">
        <v>31</v>
      </c>
      <c r="F8" s="39">
        <f t="shared" si="2"/>
        <v>13.901345291479823</v>
      </c>
      <c r="G8" s="1">
        <f t="shared" si="3"/>
        <v>0.13901345291479822</v>
      </c>
      <c r="H8" s="1">
        <f t="shared" si="0"/>
        <v>1.9324740091294822E-2</v>
      </c>
      <c r="I8" s="1"/>
      <c r="J8" s="40" t="s">
        <v>61</v>
      </c>
      <c r="K8" s="1">
        <f t="shared" si="4"/>
        <v>0.57413568638796453</v>
      </c>
      <c r="L8" s="1">
        <f t="shared" si="1"/>
        <v>0.69680475758492089</v>
      </c>
      <c r="M8" s="1"/>
    </row>
    <row r="9" spans="1:13" x14ac:dyDescent="0.25">
      <c r="A9" s="10">
        <v>4</v>
      </c>
      <c r="B9" s="10" t="s">
        <v>62</v>
      </c>
      <c r="C9" s="1">
        <v>9.43</v>
      </c>
      <c r="D9" s="10">
        <v>1486203</v>
      </c>
      <c r="E9" s="10">
        <v>27</v>
      </c>
      <c r="F9" s="39">
        <f t="shared" si="2"/>
        <v>12.107623318385651</v>
      </c>
      <c r="G9" s="1">
        <f t="shared" si="3"/>
        <v>0.1210762331838565</v>
      </c>
      <c r="H9" s="1">
        <f t="shared" si="0"/>
        <v>1.4659454241991596E-2</v>
      </c>
      <c r="I9" s="1"/>
      <c r="J9" s="41">
        <f>1-H12</f>
        <v>0.79084638741981539</v>
      </c>
      <c r="K9" s="1">
        <f t="shared" si="4"/>
        <v>0.65919282511210753</v>
      </c>
      <c r="L9" s="1">
        <f t="shared" si="1"/>
        <v>0.65014577259475215</v>
      </c>
      <c r="M9" s="1"/>
    </row>
    <row r="10" spans="1:13" x14ac:dyDescent="0.25">
      <c r="A10" s="1">
        <v>5</v>
      </c>
      <c r="B10" s="1" t="s">
        <v>63</v>
      </c>
      <c r="C10" s="1">
        <v>7.44</v>
      </c>
      <c r="D10" s="10">
        <v>1173131</v>
      </c>
      <c r="E10" s="10">
        <v>22</v>
      </c>
      <c r="F10" s="39">
        <f t="shared" si="2"/>
        <v>9.8654708520179373</v>
      </c>
      <c r="G10" s="1">
        <f t="shared" si="3"/>
        <v>9.8654708520179379E-2</v>
      </c>
      <c r="H10" s="1">
        <f t="shared" si="0"/>
        <v>9.7327515132015537E-3</v>
      </c>
      <c r="I10" s="1"/>
      <c r="K10" s="1">
        <f t="shared" si="4"/>
        <v>0.80900937627395009</v>
      </c>
      <c r="L10" s="1">
        <f t="shared" si="1"/>
        <v>0.58467405553569307</v>
      </c>
      <c r="M10" s="1"/>
    </row>
    <row r="11" spans="1:13" x14ac:dyDescent="0.25">
      <c r="A11" s="1">
        <v>6</v>
      </c>
      <c r="B11" s="1" t="s">
        <v>19</v>
      </c>
      <c r="C11" s="1">
        <v>5.68</v>
      </c>
      <c r="D11" s="1">
        <v>894837</v>
      </c>
      <c r="E11" s="1">
        <v>17</v>
      </c>
      <c r="F11" s="39">
        <f t="shared" si="2"/>
        <v>7.623318385650224</v>
      </c>
      <c r="G11" s="1">
        <f t="shared" si="3"/>
        <v>7.623318385650224E-2</v>
      </c>
      <c r="H11" s="1">
        <f t="shared" si="0"/>
        <v>5.8114983208992742E-3</v>
      </c>
      <c r="I11" s="1"/>
      <c r="K11" s="1">
        <f t="shared" si="4"/>
        <v>1.0469533104721709</v>
      </c>
      <c r="L11" s="1">
        <f t="shared" si="1"/>
        <v>0.50742872440101727</v>
      </c>
      <c r="M11" s="1"/>
    </row>
    <row r="12" spans="1:13" x14ac:dyDescent="0.25">
      <c r="A12" s="1"/>
      <c r="B12" s="10" t="s">
        <v>49</v>
      </c>
      <c r="C12" s="1"/>
      <c r="D12" s="1"/>
      <c r="E12" s="1">
        <v>223</v>
      </c>
      <c r="F12" s="39">
        <f>SUM(F6:F11)</f>
        <v>100</v>
      </c>
      <c r="G12" s="10">
        <f>SUM(G6:G11)</f>
        <v>1</v>
      </c>
      <c r="H12" s="43">
        <f>SUM(H6:H11)</f>
        <v>0.20915361258018458</v>
      </c>
      <c r="K12" s="44" t="s">
        <v>64</v>
      </c>
      <c r="L12" s="42">
        <f>SUM(L6:L11)</f>
        <v>4.4390533101163836</v>
      </c>
      <c r="M1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IPN</vt:lpstr>
      <vt:lpstr>Competitions</vt:lpstr>
      <vt:lpstr>ENP,F,Golosov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inna</dc:creator>
  <cp:lastModifiedBy>Vitalik</cp:lastModifiedBy>
  <dcterms:created xsi:type="dcterms:W3CDTF">2011-05-05T15:15:08Z</dcterms:created>
  <dcterms:modified xsi:type="dcterms:W3CDTF">2017-08-10T11:19:27Z</dcterms:modified>
</cp:coreProperties>
</file>